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Матеріали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<sst xmlns="http://schemas.openxmlformats.org/spreadsheetml/2006/main" count="63" uniqueCount="62">
  <si>
    <t xml:space="preserve">Складова</t>
  </si>
  <si>
    <t xml:space="preserve">Кількість</t>
  </si>
  <si>
    <t xml:space="preserve">Використана к-сть</t>
  </si>
  <si>
    <t xml:space="preserve">Ціна USD</t>
  </si>
  <si>
    <t xml:space="preserve">Ціна EUR</t>
  </si>
  <si>
    <t xml:space="preserve">Ціна UAH</t>
  </si>
  <si>
    <t xml:space="preserve">Доставка</t>
  </si>
  <si>
    <t xml:space="preserve">Курс EUR</t>
  </si>
  <si>
    <t xml:space="preserve">Курс USD</t>
  </si>
  <si>
    <t xml:space="preserve">Сума</t>
  </si>
  <si>
    <t xml:space="preserve">Ціна за шт</t>
  </si>
  <si>
    <t xml:space="preserve">Дата покупки</t>
  </si>
  <si>
    <t xml:space="preserve">Витрата</t>
  </si>
  <si>
    <t xml:space="preserve">Посилання</t>
  </si>
  <si>
    <t xml:space="preserve">EVE LF304</t>
  </si>
  <si>
    <t xml:space="preserve">https://ru.nkon.nl/eve-lf304-prismatic-304ah-lifepo4-3-2v-a-grade.html</t>
  </si>
  <si>
    <t xml:space="preserve">JKBMS</t>
  </si>
  <si>
    <t xml:space="preserve">https://www.aliexpress.com/item/1005006215137830.html</t>
  </si>
  <si>
    <t xml:space="preserve">Склотекстоліт 3240</t>
  </si>
  <si>
    <t xml:space="preserve">https://vi.aliexpress.com/item/1005007074544625.html</t>
  </si>
  <si>
    <t xml:space="preserve">Труба квадратна алюмінієва Braz Line 20x20x2 мм 2000 мм анодоване срібло</t>
  </si>
  <si>
    <t xml:space="preserve">https://epicentrk.ua/ua/shop/truba-profilnaya-pryamougolnaya-alyuminiy-anodirovanoe-serebro-2-m-20x20x2x2000mm.html</t>
  </si>
  <si>
    <t xml:space="preserve">Труба квадратна алюмінієва Braz Line 15x15x1,5 мм 2000 мм анодоване срібло</t>
  </si>
  <si>
    <t xml:space="preserve">https://epicentrk.ua/ua/shop/truba-profilnaya-pryamougolnaya-alyuminiy-anodirovanoe-serebro-2-m-15x15x2x2000mm.html</t>
  </si>
  <si>
    <t xml:space="preserve">Монтажна двостороння стрічка 3M на ПЕТ-основі 12 мм х 10 м товщина 0,205 мм</t>
  </si>
  <si>
    <t xml:space="preserve">https://epicentrk.ua/ua/shop/montazhnaya-dvustoronnyaya-lenta-3m-prozrachnaya-0-205kh12-mm-10-m.html</t>
  </si>
  <si>
    <t xml:space="preserve">Стрічка армувальна 48 мм 25 м 150 мкм</t>
  </si>
  <si>
    <t xml:space="preserve">https://epicentrk.ua/ua/shop/lenta-armiruyuschaya-48-mm-25-m-150-mkn.html</t>
  </si>
  <si>
    <t xml:space="preserve">Дошка кухонна Aro 28x20см</t>
  </si>
  <si>
    <t xml:space="preserve">https://metro.zakaz.ua/uk/products/doshka-aro--04337102547284/</t>
  </si>
  <si>
    <t xml:space="preserve">Кабель МПКА КГ 1х35мм2</t>
  </si>
  <si>
    <t xml:space="preserve">http://eleng.com.ua/p/kabelno-provodnikovaya-produkcziya/zzcm/provod/pv1-pv3-pv5.html</t>
  </si>
  <si>
    <t xml:space="preserve">Мідні кабельньні наконечники 35-6</t>
  </si>
  <si>
    <t xml:space="preserve">https://vi.aliexpress.com/item/1005006725540778.html</t>
  </si>
  <si>
    <t xml:space="preserve">Мідні кабельньні наконечники 35-8</t>
  </si>
  <si>
    <t xml:space="preserve">Контргайка шестигранна М 8 8 шт. DIN 985 Expert Fix</t>
  </si>
  <si>
    <t xml:space="preserve">https://epicentrk.ua/ua/shop/gayka-stopornaya-m8-8-sht-expert-fix.html</t>
  </si>
  <si>
    <t xml:space="preserve">Шпилька різьбова метрична М8Х1000 мм DIN 975 клас міцності 5,8 сталь</t>
  </si>
  <si>
    <t xml:space="preserve">https://epicentrk.ua/ua/shop/rezbovoy-sterzhen-metricheskiy-din-975-8x1000-mm.html</t>
  </si>
  <si>
    <t xml:space="preserve">Наконечник кабельний кільцевий EMT 1,5-2,5 М6,3 б/і (20 шт./уп.)</t>
  </si>
  <si>
    <t xml:space="preserve">https://epicentrk.ua/ua/shop/nakonechnik-kabelnyy-koltsevoy-emt-1-5-2-5-m6-3-b-i-20-sht-up.html</t>
  </si>
  <si>
    <t xml:space="preserve">Болт метричний 8х30 мм DIN 933 8x30 мм 4 шт. Expert Fix</t>
  </si>
  <si>
    <t xml:space="preserve">https://epicentrk.ua/ua/shop/bolt-metricheskiy-din-933-8x30-mm-4-sht-expert-fix.html</t>
  </si>
  <si>
    <t xml:space="preserve">Шайба пружинна нержавіюча сталь М8 40 шт Expert Fix А2 М8 (уп-40шт.)</t>
  </si>
  <si>
    <t xml:space="preserve">https://epicentrk.ua/ua/shop/shayba-pruzhinnaya-m8-40-sht-expert-fix-106192.html</t>
  </si>
  <si>
    <t xml:space="preserve">Гайка шестигранна М8 DIN 934 цинк 25 шт. Білий</t>
  </si>
  <si>
    <t xml:space="preserve">https://epicentrk.ua/ua/shop/mplc-gajka-sestigranna-m8-din-934-cink-25-st-bilij-1eda91fa-a00e-6030-b723-ad5a769cbd46.html</t>
  </si>
  <si>
    <t xml:space="preserve">Стяжка кабельна Auto Assistance 2,5х150мм</t>
  </si>
  <si>
    <t xml:space="preserve">https://epicentrk.ua/ua/shop/khomut-plastikoviy-dlya-avto-2-5x150mm-biliy-100-sht.html</t>
  </si>
  <si>
    <t xml:space="preserve">Стяжка кабельна Auto Assistance 4,8х250мм</t>
  </si>
  <si>
    <t xml:space="preserve">https://epicentrk.ua/ua/shop/khomut-plastikoviy-dlya-avto-4-8x250mm-biliy-100-sht.html</t>
  </si>
  <si>
    <t xml:space="preserve">Трубка термоусаджувальна Profix 10,0/5,0 мм 1 м поліолефін 17-0007</t>
  </si>
  <si>
    <t xml:space="preserve">https://epicentrk.ua/ua/shop/emt-10-0-5-0-mm-1-m-poliolefin-17-0007.html</t>
  </si>
  <si>
    <t xml:space="preserve">Шуруп універсальний напівкругла головка 3x10 мм 50 шт. білий цинк Expert Fix</t>
  </si>
  <si>
    <t xml:space="preserve">https://epicentrk.ua/ua/shop/shurup-universalnyy-polukruglaya-golovka-3x10-mm-50-sht-belyy-tsink-expert-fix.html</t>
  </si>
  <si>
    <t xml:space="preserve">Стрічка клейка каптонова 25мм</t>
  </si>
  <si>
    <t xml:space="preserve">07.04.0204</t>
  </si>
  <si>
    <t xml:space="preserve">https://vi.aliexpress.com/item/1005003973413497.html</t>
  </si>
  <si>
    <t xml:space="preserve">Трубка термоусаджувальна Profix 16,0/8,0 мм 1 м поліолефін 17-0009</t>
  </si>
  <si>
    <t xml:space="preserve">https://epicentrk.ua/ua/shop/emt-16-0-8-0-mm-1-m-poliolefin-17-0009.html</t>
  </si>
  <si>
    <t xml:space="preserve">Потрачено</t>
  </si>
  <si>
    <t xml:space="preserve">Вартість: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</si>
</sst>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0.00"/>
    <numFmt numFmtId="167" formatCode="0.0"/>
    <numFmt numFmtId="168" formatCode="dd/mm/yyyy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Arial"/>
      <family val="0"/>
      <charset val="1"/>
    </font>
    <font>
      <sz val="11"/>
      <color theme="1"/>
      <name val="Arial"/>
      <family val="0"/>
      <charset val="1"/>
    </font>
    <font>
      <sz val="9"/>
      <color theme="1"/>
      <name val="Arial"/>
      <family val="0"/>
      <charset val="1"/>
    </font>
    <font>
      <u val="single"/>
      <sz val="11"/>
      <color rgb="FF0000FF"/>
      <name val="Cambria"/>
      <family val="0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ru.nkon.nl/eve-lf304-prismatic-304ah-lifepo4-3-2v-a-grade.html" TargetMode="External"/><Relationship Id="rId2" Type="http://schemas.openxmlformats.org/officeDocument/2006/relationships/hyperlink" Target="https://www.aliexpress.com/item/1005006215137830.html" TargetMode="External"/><Relationship Id="rId3" Type="http://schemas.openxmlformats.org/officeDocument/2006/relationships/hyperlink" Target="https://vi.aliexpress.com/item/1005007074544625.html" TargetMode="External"/><Relationship Id="rId4" Type="http://schemas.openxmlformats.org/officeDocument/2006/relationships/hyperlink" Target="https://epicentrk.ua/ua/shop/truba-profilnaya-pryamougolnaya-alyuminiy-anodirovanoe-serebro-2-m-20x20x2x2000mm.html" TargetMode="External"/><Relationship Id="rId5" Type="http://schemas.openxmlformats.org/officeDocument/2006/relationships/hyperlink" Target="https://epicentrk.ua/ua/shop/truba-profilnaya-pryamougolnaya-alyuminiy-anodirovanoe-serebro-2-m-15x15x2x2000mm.html" TargetMode="External"/><Relationship Id="rId6" Type="http://schemas.openxmlformats.org/officeDocument/2006/relationships/hyperlink" Target="https://epicentrk.ua/ua/shop/montazhnaya-dvustoronnyaya-lenta-3m-prozrachnaya-0-205kh12-mm-10-m.html" TargetMode="External"/><Relationship Id="rId7" Type="http://schemas.openxmlformats.org/officeDocument/2006/relationships/hyperlink" Target="https://epicentrk.ua/ua/shop/lenta-armiruyuschaya-48-mm-25-m-150-mkn.html" TargetMode="External"/><Relationship Id="rId8" Type="http://schemas.openxmlformats.org/officeDocument/2006/relationships/hyperlink" Target="https://metro.zakaz.ua/uk/products/doshka-aro--04337102547284/" TargetMode="External"/><Relationship Id="rId9" Type="http://schemas.openxmlformats.org/officeDocument/2006/relationships/hyperlink" Target="http://eleng.com.ua/p/kabelno-provodnikovaya-produkcziya/zzcm/provod/pv1-pv3-pv5.html" TargetMode="External"/><Relationship Id="rId10" Type="http://schemas.openxmlformats.org/officeDocument/2006/relationships/hyperlink" Target="https://vi.aliexpress.com/item/1005006725540778.html" TargetMode="External"/><Relationship Id="rId11" Type="http://schemas.openxmlformats.org/officeDocument/2006/relationships/hyperlink" Target="https://vi.aliexpress.com/item/1005006725540778.html" TargetMode="External"/><Relationship Id="rId12" Type="http://schemas.openxmlformats.org/officeDocument/2006/relationships/hyperlink" Target="https://epicentrk.ua/ua/shop/gayka-stopornaya-m8-8-sht-expert-fix.html" TargetMode="External"/><Relationship Id="rId13" Type="http://schemas.openxmlformats.org/officeDocument/2006/relationships/hyperlink" Target="https://epicentrk.ua/ua/shop/rezbovoy-sterzhen-metricheskiy-din-975-8x1000-mm.html" TargetMode="External"/><Relationship Id="rId14" Type="http://schemas.openxmlformats.org/officeDocument/2006/relationships/hyperlink" Target="https://epicentrk.ua/ua/shop/nakonechnik-kabelnyy-koltsevoy-emt-1-5-2-5-m6-3-b-i-20-sht-up.html" TargetMode="External"/><Relationship Id="rId15" Type="http://schemas.openxmlformats.org/officeDocument/2006/relationships/hyperlink" Target="https://epicentrk.ua/ua/shop/bolt-metricheskiy-din-933-8x30-mm-4-sht-expert-fix.html" TargetMode="External"/><Relationship Id="rId16" Type="http://schemas.openxmlformats.org/officeDocument/2006/relationships/hyperlink" Target="https://epicentrk.ua/ua/shop/shayba-pruzhinnaya-m8-40-sht-expert-fix-106192.html" TargetMode="External"/><Relationship Id="rId17" Type="http://schemas.openxmlformats.org/officeDocument/2006/relationships/hyperlink" Target="https://epicentrk.ua/ua/shop/mplc-gajka-sestigranna-m8-din-934-cink-25-st-bilij-1eda91fa-a00e-6030-b723-ad5a769cbd46.html" TargetMode="External"/><Relationship Id="rId18" Type="http://schemas.openxmlformats.org/officeDocument/2006/relationships/hyperlink" Target="https://epicentrk.ua/ua/shop/khomut-plastikoviy-dlya-avto-2-5x150mm-biliy-100-sht.html" TargetMode="External"/><Relationship Id="rId19" Type="http://schemas.openxmlformats.org/officeDocument/2006/relationships/hyperlink" Target="https://epicentrk.ua/ua/shop/khomut-plastikoviy-dlya-avto-4-8x250mm-biliy-100-sht.html" TargetMode="External"/><Relationship Id="rId20" Type="http://schemas.openxmlformats.org/officeDocument/2006/relationships/hyperlink" Target="https://epicentrk.ua/ua/shop/emt-10-0-5-0-mm-1-m-poliolefin-17-0007.html" TargetMode="External"/><Relationship Id="rId21" Type="http://schemas.openxmlformats.org/officeDocument/2006/relationships/hyperlink" Target="https://epicentrk.ua/ua/shop/shurup-universalnyy-polukruglaya-golovka-3x10-mm-50-sht-belyy-tsink-expert-fix.html" TargetMode="External"/><Relationship Id="rId22" Type="http://schemas.openxmlformats.org/officeDocument/2006/relationships/hyperlink" Target="https://vi.aliexpress.com/item/1005003973413497.html" TargetMode="External"/><Relationship Id="rId23" Type="http://schemas.openxmlformats.org/officeDocument/2006/relationships/hyperlink" Target="https://epicentrk.ua/ua/shop/emt-16-0-8-0-mm-1-m-poliolefin-17-0009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12.6328125" defaultRowHeight="15.75" zeroHeight="false" outlineLevelRow="0" outlineLevelCol="0"/>
  <cols>
    <col collapsed="false" customWidth="true" hidden="false" outlineLevel="0" max="1" min="1" style="1" width="4.5"/>
    <col collapsed="false" customWidth="true" hidden="false" outlineLevel="0" max="2" min="2" style="1" width="41"/>
    <col collapsed="false" customWidth="true" hidden="false" outlineLevel="0" max="3" min="3" style="1" width="11"/>
    <col collapsed="false" customWidth="true" hidden="false" outlineLevel="0" max="4" min="4" style="1" width="16.75"/>
    <col collapsed="false" customWidth="true" hidden="false" outlineLevel="0" max="5" min="5" style="1" width="9.13"/>
    <col collapsed="false" customWidth="true" hidden="false" outlineLevel="0" max="6" min="6" style="1" width="9.38"/>
    <col collapsed="false" customWidth="true" hidden="false" outlineLevel="0" max="7" min="7" style="1" width="10.85"/>
    <col collapsed="false" customWidth="true" hidden="false" outlineLevel="0" max="8" min="8" style="1" width="9.75"/>
    <col collapsed="false" customWidth="true" hidden="false" outlineLevel="0" max="9" min="9" style="1" width="8.75"/>
    <col collapsed="false" customWidth="true" hidden="false" outlineLevel="0" max="10" min="10" style="1" width="9"/>
    <col collapsed="false" customWidth="true" hidden="false" outlineLevel="0" max="12" min="12" style="1" width="12.88"/>
    <col collapsed="false" customWidth="true" hidden="false" outlineLevel="0" max="13" min="13" style="1" width="15"/>
    <col collapsed="false" customWidth="true" hidden="false" outlineLevel="0" max="14" min="14" style="1" width="12.13"/>
    <col collapsed="false" customWidth="true" hidden="false" outlineLevel="0" max="15" min="15" style="1" width="95.75"/>
    <col collapsed="false" customWidth="true" hidden="false" outlineLevel="0" max="17" min="16" style="1" width="16.25"/>
    <col collapsed="false" customWidth="true" hidden="false" outlineLevel="0" max="18" min="18" style="1" width="53.88"/>
  </cols>
  <sheetData>
    <row r="1" customFormat="false" ht="15.7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</row>
    <row r="2" customFormat="false" ht="15.75" hidden="false" customHeight="false" outlineLevel="0" collapsed="false">
      <c r="A2" s="4" t="b">
        <f aca="false">TRUE()</f>
        <v>1</v>
      </c>
      <c r="B2" s="5" t="s">
        <v>14</v>
      </c>
      <c r="C2" s="5" t="n">
        <v>8</v>
      </c>
      <c r="D2" s="6" t="n">
        <v>8</v>
      </c>
      <c r="E2" s="6"/>
      <c r="F2" s="7" t="n">
        <v>536</v>
      </c>
      <c r="G2" s="6" t="n">
        <f aca="false">F2*I2</f>
        <v>23612.3008</v>
      </c>
      <c r="H2" s="6" t="n">
        <f aca="false">43.92*2*I2</f>
        <v>3869.597952</v>
      </c>
      <c r="I2" s="5" t="n">
        <v>44.0528</v>
      </c>
      <c r="J2" s="5"/>
      <c r="K2" s="8" t="n">
        <f aca="false">309.24*2*I2</f>
        <v>27245.775744</v>
      </c>
      <c r="L2" s="6" t="n">
        <f aca="false">K2/C2</f>
        <v>3405.721968</v>
      </c>
      <c r="M2" s="9" t="n">
        <v>45468</v>
      </c>
      <c r="N2" s="5" t="n">
        <f aca="false">D2*L2</f>
        <v>27245.775744</v>
      </c>
      <c r="O2" s="10" t="s">
        <v>15</v>
      </c>
    </row>
    <row r="3" customFormat="false" ht="15.75" hidden="false" customHeight="false" outlineLevel="0" collapsed="false">
      <c r="A3" s="4" t="b">
        <f aca="false">TRUE()</f>
        <v>1</v>
      </c>
      <c r="B3" s="5" t="s">
        <v>16</v>
      </c>
      <c r="C3" s="5" t="n">
        <v>1</v>
      </c>
      <c r="D3" s="5" t="n">
        <v>1</v>
      </c>
      <c r="E3" s="5" t="n">
        <v>65.71</v>
      </c>
      <c r="G3" s="5" t="n">
        <f aca="false">E3*J3</f>
        <v>2726.3079</v>
      </c>
      <c r="J3" s="5" t="n">
        <v>41.49</v>
      </c>
      <c r="K3" s="8" t="n">
        <f aca="false">G3*C3</f>
        <v>2726.3079</v>
      </c>
      <c r="L3" s="5" t="n">
        <f aca="false">K3/C3</f>
        <v>2726.3079</v>
      </c>
      <c r="M3" s="9" t="n">
        <v>45488</v>
      </c>
      <c r="N3" s="5" t="n">
        <f aca="false">D3*L3</f>
        <v>2726.3079</v>
      </c>
      <c r="O3" s="10" t="s">
        <v>17</v>
      </c>
    </row>
    <row r="4" customFormat="false" ht="15.75" hidden="false" customHeight="false" outlineLevel="0" collapsed="false">
      <c r="A4" s="4" t="b">
        <f aca="false">TRUE()</f>
        <v>1</v>
      </c>
      <c r="B4" s="5" t="s">
        <v>18</v>
      </c>
      <c r="C4" s="5" t="n">
        <v>10</v>
      </c>
      <c r="D4" s="5" t="n">
        <v>7</v>
      </c>
      <c r="E4" s="5" t="n">
        <v>8.37</v>
      </c>
      <c r="G4" s="5" t="n">
        <f aca="false">E4*J4</f>
        <v>347.2713</v>
      </c>
      <c r="J4" s="5" t="n">
        <v>41.49</v>
      </c>
      <c r="K4" s="5" t="n">
        <f aca="false">G4</f>
        <v>347.2713</v>
      </c>
      <c r="L4" s="5" t="n">
        <f aca="false">K4/C4</f>
        <v>34.72713</v>
      </c>
      <c r="M4" s="9" t="n">
        <v>45506</v>
      </c>
      <c r="N4" s="5" t="n">
        <f aca="false">D4*L4</f>
        <v>243.08991</v>
      </c>
      <c r="O4" s="10" t="s">
        <v>19</v>
      </c>
    </row>
    <row r="5" customFormat="false" ht="15.75" hidden="false" customHeight="false" outlineLevel="0" collapsed="false">
      <c r="A5" s="4" t="b">
        <f aca="false">TRUE()</f>
        <v>1</v>
      </c>
      <c r="B5" s="5" t="s">
        <v>20</v>
      </c>
      <c r="C5" s="5" t="n">
        <v>2</v>
      </c>
      <c r="D5" s="5" t="n">
        <v>2</v>
      </c>
      <c r="G5" s="5" t="n">
        <v>320</v>
      </c>
      <c r="K5" s="5" t="n">
        <f aca="false">G5</f>
        <v>320</v>
      </c>
      <c r="L5" s="5" t="n">
        <f aca="false">K5/C5</f>
        <v>160</v>
      </c>
      <c r="M5" s="9" t="n">
        <v>45573</v>
      </c>
      <c r="N5" s="5" t="n">
        <f aca="false">D5*L5</f>
        <v>320</v>
      </c>
      <c r="O5" s="10" t="s">
        <v>21</v>
      </c>
    </row>
    <row r="6" customFormat="false" ht="15.75" hidden="false" customHeight="false" outlineLevel="0" collapsed="false">
      <c r="A6" s="4" t="b">
        <f aca="false">TRUE()</f>
        <v>1</v>
      </c>
      <c r="B6" s="5" t="s">
        <v>22</v>
      </c>
      <c r="C6" s="5" t="n">
        <v>1</v>
      </c>
      <c r="D6" s="5" t="n">
        <v>1</v>
      </c>
      <c r="G6" s="5" t="n">
        <v>181</v>
      </c>
      <c r="K6" s="5" t="n">
        <f aca="false">G6</f>
        <v>181</v>
      </c>
      <c r="L6" s="5" t="n">
        <f aca="false">K6/C6</f>
        <v>181</v>
      </c>
      <c r="M6" s="9" t="n">
        <v>45573</v>
      </c>
      <c r="N6" s="5" t="n">
        <f aca="false">D6*L6</f>
        <v>181</v>
      </c>
      <c r="O6" s="10" t="s">
        <v>23</v>
      </c>
    </row>
    <row r="7" customFormat="false" ht="15.75" hidden="false" customHeight="false" outlineLevel="0" collapsed="false">
      <c r="A7" s="4" t="b">
        <f aca="false">TRUE()</f>
        <v>1</v>
      </c>
      <c r="B7" s="5" t="s">
        <v>24</v>
      </c>
      <c r="C7" s="5" t="n">
        <v>1</v>
      </c>
      <c r="D7" s="5" t="n">
        <v>1</v>
      </c>
      <c r="G7" s="5" t="n">
        <v>154.5</v>
      </c>
      <c r="K7" s="5" t="n">
        <f aca="false">G7</f>
        <v>154.5</v>
      </c>
      <c r="L7" s="5" t="n">
        <f aca="false">K7/C7</f>
        <v>154.5</v>
      </c>
      <c r="M7" s="9" t="n">
        <v>45573</v>
      </c>
      <c r="N7" s="5" t="n">
        <f aca="false">D7*L7</f>
        <v>154.5</v>
      </c>
      <c r="O7" s="10" t="s">
        <v>25</v>
      </c>
    </row>
    <row r="8" customFormat="false" ht="15.75" hidden="false" customHeight="false" outlineLevel="0" collapsed="false">
      <c r="A8" s="4" t="b">
        <f aca="false">TRUE()</f>
        <v>1</v>
      </c>
      <c r="B8" s="5" t="s">
        <v>26</v>
      </c>
      <c r="C8" s="5" t="n">
        <v>1</v>
      </c>
      <c r="D8" s="5" t="n">
        <v>1</v>
      </c>
      <c r="G8" s="5" t="n">
        <v>122</v>
      </c>
      <c r="K8" s="5" t="n">
        <f aca="false">G8</f>
        <v>122</v>
      </c>
      <c r="L8" s="5" t="n">
        <f aca="false">K8/C8</f>
        <v>122</v>
      </c>
      <c r="M8" s="9" t="n">
        <v>45573</v>
      </c>
      <c r="N8" s="5" t="n">
        <f aca="false">D8*L8</f>
        <v>122</v>
      </c>
      <c r="O8" s="10" t="s">
        <v>27</v>
      </c>
    </row>
    <row r="9" customFormat="false" ht="15.75" hidden="false" customHeight="false" outlineLevel="0" collapsed="false">
      <c r="A9" s="4" t="b">
        <f aca="false">TRUE()</f>
        <v>1</v>
      </c>
      <c r="B9" s="5" t="s">
        <v>28</v>
      </c>
      <c r="C9" s="5" t="n">
        <v>3</v>
      </c>
      <c r="D9" s="5" t="n">
        <v>3</v>
      </c>
      <c r="G9" s="5" t="n">
        <v>169.9</v>
      </c>
      <c r="K9" s="5" t="n">
        <f aca="false">G9*C9</f>
        <v>509.7</v>
      </c>
      <c r="L9" s="5" t="n">
        <f aca="false">K9/C9</f>
        <v>169.9</v>
      </c>
      <c r="M9" s="9" t="n">
        <v>45573</v>
      </c>
      <c r="N9" s="5" t="n">
        <f aca="false">D9*L9</f>
        <v>509.7</v>
      </c>
      <c r="O9" s="10" t="s">
        <v>29</v>
      </c>
    </row>
    <row r="10" customFormat="false" ht="15.75" hidden="false" customHeight="false" outlineLevel="0" collapsed="false">
      <c r="A10" s="4" t="b">
        <f aca="false">TRUE()</f>
        <v>1</v>
      </c>
      <c r="B10" s="5" t="s">
        <v>30</v>
      </c>
      <c r="C10" s="5" t="n">
        <v>15</v>
      </c>
      <c r="D10" s="5" t="n">
        <v>4</v>
      </c>
      <c r="G10" s="5" t="n">
        <f aca="false">K10/C10</f>
        <v>185.4</v>
      </c>
      <c r="K10" s="5" t="n">
        <v>2781</v>
      </c>
      <c r="L10" s="5" t="n">
        <f aca="false">K10/C10</f>
        <v>185.4</v>
      </c>
      <c r="M10" s="9" t="n">
        <v>45555</v>
      </c>
      <c r="N10" s="5" t="n">
        <f aca="false">D10*L10</f>
        <v>741.6</v>
      </c>
      <c r="O10" s="10" t="s">
        <v>31</v>
      </c>
    </row>
    <row r="11" customFormat="false" ht="15.75" hidden="false" customHeight="false" outlineLevel="0" collapsed="false">
      <c r="A11" s="4" t="b">
        <f aca="false">TRUE()</f>
        <v>1</v>
      </c>
      <c r="B11" s="5" t="s">
        <v>32</v>
      </c>
      <c r="C11" s="5" t="n">
        <v>10</v>
      </c>
      <c r="D11" s="5" t="n">
        <v>8</v>
      </c>
      <c r="E11" s="5" t="n">
        <v>3.6</v>
      </c>
      <c r="G11" s="5" t="n">
        <f aca="false">E11*J11</f>
        <v>149.364</v>
      </c>
      <c r="J11" s="5" t="n">
        <v>41.49</v>
      </c>
      <c r="K11" s="5" t="n">
        <f aca="false">G11</f>
        <v>149.364</v>
      </c>
      <c r="L11" s="5" t="n">
        <f aca="false">K11/C11</f>
        <v>14.9364</v>
      </c>
      <c r="M11" s="9" t="n">
        <v>45488</v>
      </c>
      <c r="N11" s="5" t="n">
        <f aca="false">D11*L11</f>
        <v>119.4912</v>
      </c>
      <c r="O11" s="10" t="s">
        <v>33</v>
      </c>
    </row>
    <row r="12" customFormat="false" ht="15.75" hidden="false" customHeight="false" outlineLevel="0" collapsed="false">
      <c r="A12" s="4" t="b">
        <f aca="false">TRUE()</f>
        <v>1</v>
      </c>
      <c r="B12" s="5" t="s">
        <v>34</v>
      </c>
      <c r="C12" s="5" t="n">
        <v>10</v>
      </c>
      <c r="D12" s="5" t="n">
        <v>4</v>
      </c>
      <c r="E12" s="5" t="n">
        <v>3.47</v>
      </c>
      <c r="G12" s="5" t="n">
        <f aca="false">E12*J12</f>
        <v>143.9703</v>
      </c>
      <c r="J12" s="5" t="n">
        <v>41.49</v>
      </c>
      <c r="K12" s="5" t="n">
        <f aca="false">G12</f>
        <v>143.9703</v>
      </c>
      <c r="L12" s="5" t="n">
        <f aca="false">K12/C12</f>
        <v>14.39703</v>
      </c>
      <c r="M12" s="9" t="n">
        <v>45488</v>
      </c>
      <c r="N12" s="5" t="n">
        <f aca="false">D12*L12</f>
        <v>57.58812</v>
      </c>
      <c r="O12" s="10" t="s">
        <v>33</v>
      </c>
    </row>
    <row r="13" customFormat="false" ht="15.75" hidden="false" customHeight="false" outlineLevel="0" collapsed="false">
      <c r="A13" s="4" t="b">
        <f aca="false">TRUE()</f>
        <v>1</v>
      </c>
      <c r="B13" s="5" t="s">
        <v>35</v>
      </c>
      <c r="C13" s="5" t="n">
        <v>1</v>
      </c>
      <c r="D13" s="5" t="n">
        <v>1</v>
      </c>
      <c r="G13" s="5" t="n">
        <v>34.1</v>
      </c>
      <c r="K13" s="5" t="n">
        <f aca="false">G13</f>
        <v>34.1</v>
      </c>
      <c r="L13" s="5" t="n">
        <f aca="false">K13/C13</f>
        <v>34.1</v>
      </c>
      <c r="M13" s="9" t="n">
        <v>45573</v>
      </c>
      <c r="N13" s="5" t="n">
        <f aca="false">D13*L13</f>
        <v>34.1</v>
      </c>
      <c r="O13" s="10" t="s">
        <v>36</v>
      </c>
    </row>
    <row r="14" customFormat="false" ht="15.75" hidden="false" customHeight="false" outlineLevel="0" collapsed="false">
      <c r="A14" s="4" t="b">
        <f aca="false">TRUE()</f>
        <v>1</v>
      </c>
      <c r="B14" s="5" t="s">
        <v>37</v>
      </c>
      <c r="C14" s="5" t="n">
        <v>4</v>
      </c>
      <c r="D14" s="5" t="n">
        <v>4</v>
      </c>
      <c r="G14" s="5" t="n">
        <v>36.9</v>
      </c>
      <c r="K14" s="5" t="n">
        <f aca="false">G14*C14</f>
        <v>147.6</v>
      </c>
      <c r="L14" s="5" t="n">
        <f aca="false">K14/C14</f>
        <v>36.9</v>
      </c>
      <c r="M14" s="9" t="n">
        <v>45573</v>
      </c>
      <c r="N14" s="5" t="n">
        <f aca="false">D14*L14</f>
        <v>147.6</v>
      </c>
      <c r="O14" s="10" t="s">
        <v>38</v>
      </c>
    </row>
    <row r="15" customFormat="false" ht="15.75" hidden="false" customHeight="false" outlineLevel="0" collapsed="false">
      <c r="A15" s="4" t="b">
        <f aca="false">TRUE()</f>
        <v>1</v>
      </c>
      <c r="B15" s="5" t="s">
        <v>39</v>
      </c>
      <c r="C15" s="5" t="n">
        <v>1</v>
      </c>
      <c r="D15" s="5" t="n">
        <v>1</v>
      </c>
      <c r="G15" s="5" t="n">
        <v>29</v>
      </c>
      <c r="K15" s="5" t="n">
        <f aca="false">G15*C15</f>
        <v>29</v>
      </c>
      <c r="L15" s="5" t="n">
        <f aca="false">K15/C15</f>
        <v>29</v>
      </c>
      <c r="M15" s="9" t="n">
        <v>45573</v>
      </c>
      <c r="N15" s="5" t="n">
        <f aca="false">D15*L15</f>
        <v>29</v>
      </c>
      <c r="O15" s="10" t="s">
        <v>40</v>
      </c>
    </row>
    <row r="16" customFormat="false" ht="15.75" hidden="false" customHeight="false" outlineLevel="0" collapsed="false">
      <c r="A16" s="4" t="b">
        <f aca="false">TRUE()</f>
        <v>1</v>
      </c>
      <c r="B16" s="5" t="s">
        <v>41</v>
      </c>
      <c r="C16" s="5" t="n">
        <v>2</v>
      </c>
      <c r="D16" s="5" t="n">
        <v>2</v>
      </c>
      <c r="G16" s="5" t="n">
        <v>68.6</v>
      </c>
      <c r="K16" s="5" t="n">
        <f aca="false">G16*C16</f>
        <v>137.2</v>
      </c>
      <c r="L16" s="5" t="n">
        <f aca="false">K16/C16</f>
        <v>68.6</v>
      </c>
      <c r="M16" s="9" t="n">
        <v>45573</v>
      </c>
      <c r="N16" s="5" t="n">
        <f aca="false">D16*L16</f>
        <v>137.2</v>
      </c>
      <c r="O16" s="10" t="s">
        <v>42</v>
      </c>
    </row>
    <row r="17" customFormat="false" ht="15.75" hidden="false" customHeight="false" outlineLevel="0" collapsed="false">
      <c r="A17" s="4" t="b">
        <f aca="false">TRUE()</f>
        <v>1</v>
      </c>
      <c r="B17" s="5" t="s">
        <v>43</v>
      </c>
      <c r="C17" s="5" t="n">
        <v>1</v>
      </c>
      <c r="D17" s="5" t="n">
        <v>1</v>
      </c>
      <c r="G17" s="5" t="n">
        <v>85.7</v>
      </c>
      <c r="K17" s="5" t="n">
        <f aca="false">G17*C17</f>
        <v>85.7</v>
      </c>
      <c r="L17" s="5" t="n">
        <f aca="false">K17/C17</f>
        <v>85.7</v>
      </c>
      <c r="M17" s="9" t="n">
        <v>45573</v>
      </c>
      <c r="N17" s="5" t="n">
        <f aca="false">D17*L17</f>
        <v>85.7</v>
      </c>
      <c r="O17" s="10" t="s">
        <v>44</v>
      </c>
    </row>
    <row r="18" customFormat="false" ht="15.75" hidden="false" customHeight="false" outlineLevel="0" collapsed="false">
      <c r="A18" s="4" t="b">
        <f aca="false">TRUE()</f>
        <v>1</v>
      </c>
      <c r="B18" s="5" t="s">
        <v>45</v>
      </c>
      <c r="C18" s="5" t="n">
        <v>1</v>
      </c>
      <c r="D18" s="5" t="n">
        <v>1</v>
      </c>
      <c r="G18" s="5" t="n">
        <v>37.4</v>
      </c>
      <c r="K18" s="5" t="n">
        <f aca="false">G18*C18</f>
        <v>37.4</v>
      </c>
      <c r="L18" s="5" t="n">
        <f aca="false">K18/C18</f>
        <v>37.4</v>
      </c>
      <c r="M18" s="9" t="n">
        <v>45573</v>
      </c>
      <c r="N18" s="5" t="n">
        <f aca="false">D18*L18</f>
        <v>37.4</v>
      </c>
      <c r="O18" s="10" t="s">
        <v>46</v>
      </c>
    </row>
    <row r="19" customFormat="false" ht="15.75" hidden="false" customHeight="false" outlineLevel="0" collapsed="false">
      <c r="A19" s="4" t="b">
        <f aca="false">TRUE()</f>
        <v>1</v>
      </c>
      <c r="B19" s="5" t="s">
        <v>47</v>
      </c>
      <c r="C19" s="5" t="n">
        <v>1</v>
      </c>
      <c r="D19" s="5" t="n">
        <v>1</v>
      </c>
      <c r="G19" s="5" t="n">
        <v>56</v>
      </c>
      <c r="K19" s="5" t="n">
        <f aca="false">G19*C19</f>
        <v>56</v>
      </c>
      <c r="L19" s="5" t="n">
        <f aca="false">K19/C19</f>
        <v>56</v>
      </c>
      <c r="M19" s="9" t="n">
        <v>45573</v>
      </c>
      <c r="N19" s="5" t="n">
        <f aca="false">D19*L19</f>
        <v>56</v>
      </c>
      <c r="O19" s="10" t="s">
        <v>48</v>
      </c>
    </row>
    <row r="20" customFormat="false" ht="15.75" hidden="false" customHeight="false" outlineLevel="0" collapsed="false">
      <c r="A20" s="4" t="b">
        <f aca="false">TRUE()</f>
        <v>1</v>
      </c>
      <c r="B20" s="5" t="s">
        <v>49</v>
      </c>
      <c r="C20" s="5" t="n">
        <v>1</v>
      </c>
      <c r="D20" s="5" t="n">
        <v>1</v>
      </c>
      <c r="G20" s="5" t="n">
        <v>186</v>
      </c>
      <c r="K20" s="5" t="n">
        <f aca="false">G20*C20</f>
        <v>186</v>
      </c>
      <c r="L20" s="5" t="n">
        <f aca="false">K20/C20</f>
        <v>186</v>
      </c>
      <c r="M20" s="9" t="n">
        <v>45573</v>
      </c>
      <c r="N20" s="5" t="n">
        <f aca="false">D20*L20</f>
        <v>186</v>
      </c>
      <c r="O20" s="10" t="s">
        <v>50</v>
      </c>
    </row>
    <row r="21" customFormat="false" ht="15.75" hidden="false" customHeight="false" outlineLevel="0" collapsed="false">
      <c r="A21" s="4" t="b">
        <f aca="false">TRUE()</f>
        <v>1</v>
      </c>
      <c r="B21" s="5" t="s">
        <v>51</v>
      </c>
      <c r="C21" s="5" t="n">
        <v>4</v>
      </c>
      <c r="D21" s="5" t="n">
        <v>4</v>
      </c>
      <c r="G21" s="5" t="n">
        <v>22</v>
      </c>
      <c r="K21" s="5" t="n">
        <f aca="false">C21*G21</f>
        <v>88</v>
      </c>
      <c r="L21" s="5" t="n">
        <f aca="false">K21/C21</f>
        <v>22</v>
      </c>
      <c r="M21" s="9" t="n">
        <v>45573</v>
      </c>
      <c r="N21" s="5" t="n">
        <f aca="false">D21*L21</f>
        <v>88</v>
      </c>
      <c r="O21" s="10" t="s">
        <v>52</v>
      </c>
    </row>
    <row r="22" customFormat="false" ht="15.75" hidden="false" customHeight="false" outlineLevel="0" collapsed="false">
      <c r="A22" s="4" t="b">
        <f aca="false">TRUE()</f>
        <v>1</v>
      </c>
      <c r="B22" s="5" t="s">
        <v>53</v>
      </c>
      <c r="C22" s="5" t="n">
        <v>1</v>
      </c>
      <c r="D22" s="5" t="n">
        <v>1</v>
      </c>
      <c r="G22" s="5" t="n">
        <v>31.2</v>
      </c>
      <c r="K22" s="5" t="n">
        <f aca="false">G22*C22</f>
        <v>31.2</v>
      </c>
      <c r="L22" s="5" t="n">
        <f aca="false">K22/C22</f>
        <v>31.2</v>
      </c>
      <c r="M22" s="9" t="n">
        <v>45573</v>
      </c>
      <c r="N22" s="5" t="n">
        <f aca="false">D22*L22</f>
        <v>31.2</v>
      </c>
      <c r="O22" s="10" t="s">
        <v>54</v>
      </c>
    </row>
    <row r="23" customFormat="false" ht="15.75" hidden="false" customHeight="false" outlineLevel="0" collapsed="false">
      <c r="A23" s="4" t="b">
        <f aca="false">TRUE()</f>
        <v>1</v>
      </c>
      <c r="B23" s="5" t="s">
        <v>55</v>
      </c>
      <c r="C23" s="5" t="n">
        <v>1</v>
      </c>
      <c r="D23" s="5" t="n">
        <v>1</v>
      </c>
      <c r="E23" s="5" t="n">
        <v>5.18</v>
      </c>
      <c r="G23" s="5" t="n">
        <f aca="false">E23*J23</f>
        <v>214.9182</v>
      </c>
      <c r="J23" s="5" t="n">
        <v>41.49</v>
      </c>
      <c r="K23" s="5" t="n">
        <f aca="false">G23</f>
        <v>214.9182</v>
      </c>
      <c r="L23" s="5" t="n">
        <f aca="false">K23/C23</f>
        <v>214.9182</v>
      </c>
      <c r="M23" s="9" t="s">
        <v>56</v>
      </c>
      <c r="N23" s="5" t="n">
        <f aca="false">D23*L23</f>
        <v>214.9182</v>
      </c>
      <c r="O23" s="10" t="s">
        <v>57</v>
      </c>
    </row>
    <row r="24" customFormat="false" ht="15.75" hidden="false" customHeight="false" outlineLevel="0" collapsed="false">
      <c r="A24" s="4" t="b">
        <f aca="false">TRUE()</f>
        <v>1</v>
      </c>
      <c r="B24" s="5" t="s">
        <v>58</v>
      </c>
      <c r="C24" s="5" t="n">
        <v>1</v>
      </c>
      <c r="D24" s="5" t="n">
        <v>1</v>
      </c>
      <c r="G24" s="5" t="n">
        <v>39</v>
      </c>
      <c r="K24" s="5" t="n">
        <f aca="false">G24</f>
        <v>39</v>
      </c>
      <c r="L24" s="5" t="n">
        <f aca="false">K24/C24</f>
        <v>39</v>
      </c>
      <c r="M24" s="9" t="n">
        <v>45573</v>
      </c>
      <c r="N24" s="5" t="n">
        <f aca="false">D24*L24</f>
        <v>39</v>
      </c>
      <c r="O24" s="10" t="s">
        <v>59</v>
      </c>
    </row>
    <row r="25" customFormat="false" ht="15.75" hidden="false" customHeight="false" outlineLevel="0" collapsed="false">
      <c r="B25" s="11"/>
      <c r="C25" s="11"/>
      <c r="D25" s="11"/>
      <c r="E25" s="11"/>
      <c r="F25" s="11"/>
      <c r="G25" s="11"/>
      <c r="H25" s="12" t="s">
        <v>60</v>
      </c>
      <c r="I25" s="12"/>
      <c r="J25" s="12"/>
      <c r="K25" s="13" t="n">
        <f aca="false">SUM(K2:K24)</f>
        <v>35767.007444</v>
      </c>
      <c r="L25" s="14" t="s">
        <v>61</v>
      </c>
      <c r="M25" s="14"/>
      <c r="N25" s="13" t="n">
        <f aca="false">SUM(N2:N24)</f>
        <v>33507.171074</v>
      </c>
      <c r="O25" s="11"/>
    </row>
  </sheetData>
  <mergeCells count="2">
    <mergeCell ref="H25:J25"/>
    <mergeCell ref="L25:M25"/>
  </mergeCells>
  <hyperlinks>
    <hyperlink ref="O2" r:id="rId1" display="https://ru.nkon.nl/eve-lf304-prismatic-304ah-lifepo4-3-2v-a-grade.html"/>
    <hyperlink ref="O3" r:id="rId2" display="https://www.aliexpress.com/item/1005006215137830.html"/>
    <hyperlink ref="O4" r:id="rId3" display="https://vi.aliexpress.com/item/1005007074544625.html"/>
    <hyperlink ref="O5" r:id="rId4" display="https://epicentrk.ua/ua/shop/truba-profilnaya-pryamougolnaya-alyuminiy-anodirovanoe-serebro-2-m-20x20x2x2000mm.html"/>
    <hyperlink ref="O6" r:id="rId5" display="https://epicentrk.ua/ua/shop/truba-profilnaya-pryamougolnaya-alyuminiy-anodirovanoe-serebro-2-m-15x15x2x2000mm.html"/>
    <hyperlink ref="O7" r:id="rId6" display="https://epicentrk.ua/ua/shop/montazhnaya-dvustoronnyaya-lenta-3m-prozrachnaya-0-205kh12-mm-10-m.html"/>
    <hyperlink ref="O8" r:id="rId7" display="https://epicentrk.ua/ua/shop/lenta-armiruyuschaya-48-mm-25-m-150-mkn.html"/>
    <hyperlink ref="O9" r:id="rId8" display="https://metro.zakaz.ua/uk/products/doshka-aro--04337102547284/"/>
    <hyperlink ref="O10" r:id="rId9" display="http://eleng.com.ua/p/kabelno-provodnikovaya-produkcziya/zzcm/provod/pv1-pv3-pv5.html"/>
    <hyperlink ref="O11" r:id="rId10" display="https://vi.aliexpress.com/item/1005006725540778.html"/>
    <hyperlink ref="O12" r:id="rId11" display="https://vi.aliexpress.com/item/1005006725540778.html"/>
    <hyperlink ref="O13" r:id="rId12" display="https://epicentrk.ua/ua/shop/gayka-stopornaya-m8-8-sht-expert-fix.html"/>
    <hyperlink ref="O14" r:id="rId13" display="https://epicentrk.ua/ua/shop/rezbovoy-sterzhen-metricheskiy-din-975-8x1000-mm.html"/>
    <hyperlink ref="O15" r:id="rId14" display="https://epicentrk.ua/ua/shop/nakonechnik-kabelnyy-koltsevoy-emt-1-5-2-5-m6-3-b-i-20-sht-up.html"/>
    <hyperlink ref="O16" r:id="rId15" display="https://epicentrk.ua/ua/shop/bolt-metricheskiy-din-933-8x30-mm-4-sht-expert-fix.html"/>
    <hyperlink ref="O17" r:id="rId16" display="https://epicentrk.ua/ua/shop/shayba-pruzhinnaya-m8-40-sht-expert-fix-106192.html"/>
    <hyperlink ref="O18" r:id="rId17" display="https://epicentrk.ua/ua/shop/mplc-gajka-sestigranna-m8-din-934-cink-25-st-bilij-1eda91fa-a00e-6030-b723-ad5a769cbd46.html"/>
    <hyperlink ref="O19" r:id="rId18" display="https://epicentrk.ua/ua/shop/khomut-plastikoviy-dlya-avto-2-5x150mm-biliy-100-sht.html"/>
    <hyperlink ref="O20" r:id="rId19" display="https://epicentrk.ua/ua/shop/khomut-plastikoviy-dlya-avto-4-8x250mm-biliy-100-sht.html"/>
    <hyperlink ref="O21" r:id="rId20" display="https://epicentrk.ua/ua/shop/emt-10-0-5-0-mm-1-m-poliolefin-17-0007.html"/>
    <hyperlink ref="O22" r:id="rId21" display="https://epicentrk.ua/ua/shop/shurup-universalnyy-polukruglaya-golovka-3x10-mm-50-sht-belyy-tsink-expert-fix.html"/>
    <hyperlink ref="O23" r:id="rId22" display="https://vi.aliexpress.com/item/1005003973413497.html"/>
    <hyperlink ref="O24" r:id="rId23" display="https://epicentrk.ua/ua/shop/emt-16-0-8-0-mm-1-m-poliolefin-17-0009.html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LibreOffice/24.8.2.1$Linux_X86_64 LibreOffice_project/480$Build-1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dcterms:modified xsi:type="dcterms:W3CDTF">2024-10-27T10:23:50Z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