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Матеріали" sheetId="1" r:id="rId4"/>
    <sheet state="visible" name="Аркуш2" sheetId="2" r:id="rId5"/>
  </sheets>
  <definedNames/>
  <calcPr/>
</workbook>
</file>

<file path=xl/sharedStrings.xml><?xml version="1.0" encoding="utf-8"?>
<sst xmlns="http://schemas.openxmlformats.org/spreadsheetml/2006/main" count="56" uniqueCount="55">
  <si>
    <t>Складова</t>
  </si>
  <si>
    <t>Кількість</t>
  </si>
  <si>
    <t>Використана к-сть</t>
  </si>
  <si>
    <t>Ціна UAH</t>
  </si>
  <si>
    <t>Сума</t>
  </si>
  <si>
    <t>Ціна за шт</t>
  </si>
  <si>
    <t>Дата покупки</t>
  </si>
  <si>
    <t>Витрата</t>
  </si>
  <si>
    <t>Посилання</t>
  </si>
  <si>
    <t>EVE MB31 314Ah</t>
  </si>
  <si>
    <t>https://www.nkon.nl/novat/eve-mb31-prismatic-314ah-lifepo4-3-2v-single-stud-grade-a.html</t>
  </si>
  <si>
    <t>JKBMS</t>
  </si>
  <si>
    <t>https://www.aliexpress.com/item/1005006215137830.html</t>
  </si>
  <si>
    <t>Склотекстоліт 3240</t>
  </si>
  <si>
    <t>https://www.aliexpress.com/item/1005007074544625.html</t>
  </si>
  <si>
    <t>Мідні кабельньні наконечники 35-6</t>
  </si>
  <si>
    <t>https://www.aliexpress.com/item/1005006725540778.html</t>
  </si>
  <si>
    <t>Мідні кабельньні наконечники 35-8</t>
  </si>
  <si>
    <t>Кабель КГ-1 35мм2</t>
  </si>
  <si>
    <t>https://www.olx.ua/d/uk/obyavlenie/kabel-svarochnyy-kg-rezinovyy-novyy-IDOPezF.html</t>
  </si>
  <si>
    <t>Стрічка клейка каптонова 25мм</t>
  </si>
  <si>
    <t>https://www.aliexpress.com/item/1005003973413497.html</t>
  </si>
  <si>
    <t>Дошка кухонна Aro 28x20см</t>
  </si>
  <si>
    <t>https://metro.zakaz.ua/uk/products/doshka-aro--04337102547284/</t>
  </si>
  <si>
    <t>Труба квадратна алюмінієва Braz Line 20x20x2 мм 1000 мм анодоване срібло</t>
  </si>
  <si>
    <t>https://epicentrk.ua/ua/shop/truba-profilnaya-pryamougolnaya-alyuminiy-anodirovanoe-serebro-1-m-20x20x1x1000mm.html</t>
  </si>
  <si>
    <t>Труба квадратна алюмінієва Braz Line 15x15x1,5 мм 1000 мм анодоване срібло</t>
  </si>
  <si>
    <t>https://epicentrk.ua/ua/shop/truba-profilnaya-pryamougolnaya-alyuminiy-anodirovanoe-serebro-1-m-15x15x1x1000mm.html</t>
  </si>
  <si>
    <t>Монтажна двостороння стрічка 3M на ПЕТ-основі 12 мм х 10 м товщина 0,205 мм</t>
  </si>
  <si>
    <t>https://epicentrk.ua/ua/shop/montazhnaya-dvustoronnyaya-lenta-3m-prozrachnaya-0-205kh12-mm-10-m.html</t>
  </si>
  <si>
    <t>Стрічка армувальна 48 мм 25 м 150 мкм</t>
  </si>
  <si>
    <t>https://epicentrk.ua/ua/shop/lenta-armiruyuschaya-48-mm-25-m-150-mkn.html</t>
  </si>
  <si>
    <t>Контргайка шестигранна М 8 8 шт. DIN 985 Expert Fix</t>
  </si>
  <si>
    <t>https://epicentrk.ua/ua/shop/gayka-stopornaya-m8-8-sht-expert-fix.html</t>
  </si>
  <si>
    <t>Шпилька різьбова метрична М8Х1000 мм DIN 975 клас міцності 5,8 сталь</t>
  </si>
  <si>
    <t>https://epicentrk.ua/ua/shop/rezbovoy-sterzhen-metricheskiy-din-975-8x1000-mm.html</t>
  </si>
  <si>
    <t>Наконечник кабельний кільцевий EMT 1,5-2,5 М6,3 б/і (20 шт./уп.)</t>
  </si>
  <si>
    <t>https://epicentrk.ua/ua/shop/nakonechnik-kabelnyy-koltsevoy-emt-1-5-2-5-m6-3-b-i-20-sht-up.html</t>
  </si>
  <si>
    <t>Болт метричний 8х30 мм DIN 933 8x30 мм 4 шт. Expert Fix</t>
  </si>
  <si>
    <t>https://epicentrk.ua/ua/shop/bolt-metricheskiy-din-933-8x30-mm-4-sht-expert-fix.html</t>
  </si>
  <si>
    <t>Шайба пружинна нержавіюча сталь М8 40 шт Expert Fix А2 М8 (уп-40шт.)</t>
  </si>
  <si>
    <t>https://epicentrk.ua/ua/shop/shayba-pruzhinnaya-m8-40-sht-expert-fix-106192.html</t>
  </si>
  <si>
    <t>Гайка шестигранна нержавіюча сталь М 8 8 шт. DIN 934 Expert Fix</t>
  </si>
  <si>
    <t>https://epicentrk.ua/ua/shop/gayka-shestigrannaya-m8-8-sht-expert-fix-106163.html</t>
  </si>
  <si>
    <t>Стяжка кабельна Auto Assistance 2,5х150мм</t>
  </si>
  <si>
    <t>https://epicentrk.ua/ua/shop/khomut-plastikoviy-dlya-avto-2-5x150mm-biliy-100-sht.html</t>
  </si>
  <si>
    <t>Стяжка кабельна Auto Assistance 4,8х250мм</t>
  </si>
  <si>
    <t>https://epicentrk.ua/ua/shop/khomut-plastikoviy-dlya-avto-4-8x250mm-biliy-100-sht.html</t>
  </si>
  <si>
    <t>Трубка термоусаджувальна Profix 10,0/5,0 мм 1 м поліолефін 17-0007</t>
  </si>
  <si>
    <t>https://epicentrk.ua/ua/shop/emt-10-0-5-0-mm-1-m-poliolefin-17-0007.html</t>
  </si>
  <si>
    <t>Трубка термоусаджувальна Profix 16,0/8,0 мм 1 м поліолефін 17-0009</t>
  </si>
  <si>
    <t>https://epicentrk.ua/ua/shop/emt-16-0-8-0-mm-1-m-poliolefin-17-0009.html</t>
  </si>
  <si>
    <t>Шуруп універсальний потайна головка ЦБ 3x12 мм 100 шт EXPERT FIX</t>
  </si>
  <si>
    <t>https://epicentrk.ua/ua/shop/shurup-universalnyy-3x12-mm-100-sht-expert-fix.html</t>
  </si>
  <si>
    <t>Вартість: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</si>
</sst>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d.mm.yyyy"/>
  </numFmts>
  <fonts count="6">
    <font>
      <sz val="10.0"/>
      <color rgb="FF000000"/>
      <name val="Arial"/>
      <scheme val="minor"/>
    </font>
    <font>
      <b/>
      <color theme="1"/>
      <name val="Arial"/>
      <scheme val="minor"/>
    </font>
    <font>
      <color theme="1"/>
      <name val="Arial"/>
      <scheme val="minor"/>
    </font>
    <font>
      <u/>
      <color rgb="FF0000FF"/>
    </font>
    <font>
      <u/>
      <color rgb="FF0000FF"/>
    </font>
    <font/>
  </fonts>
  <fills count="2">
    <fill>
      <patternFill patternType="none"/>
    </fill>
    <fill>
      <patternFill patternType="lightGray"/>
    </fill>
  </fills>
  <borders count="4">
    <border/>
    <border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</border>
  </borders>
  <cellStyleXfs count="1">
    <xf borderId="0" fillId="0" fontId="0" numFmtId="0" applyAlignment="1" applyFont="1"/>
  </cellStyleXfs>
  <cellXfs count="15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/>
    </xf>
    <xf borderId="1" fillId="0" fontId="1" numFmtId="0" xfId="0" applyAlignment="1" applyBorder="1" applyFont="1">
      <alignment horizontal="center" readingOrder="0"/>
    </xf>
    <xf borderId="2" fillId="0" fontId="2" numFmtId="0" xfId="0" applyAlignment="1" applyBorder="1" applyFont="1">
      <alignment readingOrder="0"/>
    </xf>
    <xf borderId="0" fillId="0" fontId="2" numFmtId="0" xfId="0" applyAlignment="1" applyFont="1">
      <alignment readingOrder="0"/>
    </xf>
    <xf borderId="0" fillId="0" fontId="2" numFmtId="2" xfId="0" applyAlignment="1" applyFont="1" applyNumberFormat="1">
      <alignment readingOrder="0"/>
    </xf>
    <xf borderId="0" fillId="0" fontId="2" numFmtId="2" xfId="0" applyFont="1" applyNumberFormat="1"/>
    <xf borderId="0" fillId="0" fontId="2" numFmtId="164" xfId="0" applyAlignment="1" applyFont="1" applyNumberFormat="1">
      <alignment readingOrder="0"/>
    </xf>
    <xf borderId="0" fillId="0" fontId="3" numFmtId="0" xfId="0" applyAlignment="1" applyFont="1">
      <alignment readingOrder="0"/>
    </xf>
    <xf borderId="0" fillId="0" fontId="4" numFmtId="0" xfId="0" applyAlignment="1" applyFont="1">
      <alignment readingOrder="0"/>
    </xf>
    <xf borderId="0" fillId="0" fontId="2" numFmtId="0" xfId="0" applyFont="1"/>
    <xf borderId="3" fillId="0" fontId="2" numFmtId="0" xfId="0" applyBorder="1" applyFont="1"/>
    <xf borderId="2" fillId="0" fontId="2" numFmtId="2" xfId="0" applyBorder="1" applyFont="1" applyNumberFormat="1"/>
    <xf borderId="3" fillId="0" fontId="2" numFmtId="2" xfId="0" applyAlignment="1" applyBorder="1" applyFont="1" applyNumberFormat="1">
      <alignment horizontal="right" readingOrder="0"/>
    </xf>
    <xf borderId="3" fillId="0" fontId="5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20" Type="http://schemas.openxmlformats.org/officeDocument/2006/relationships/hyperlink" Target="https://epicentrk.ua/ua/shop/khomut-plastikoviy-dlya-avto-4-8x250mm-biliy-100-sht.html" TargetMode="External"/><Relationship Id="rId11" Type="http://schemas.openxmlformats.org/officeDocument/2006/relationships/hyperlink" Target="https://epicentrk.ua/ua/shop/montazhnaya-dvustoronnyaya-lenta-3m-prozrachnaya-0-205kh12-mm-10-m.html" TargetMode="External"/><Relationship Id="rId22" Type="http://schemas.openxmlformats.org/officeDocument/2006/relationships/hyperlink" Target="https://epicentrk.ua/ua/shop/emt-16-0-8-0-mm-1-m-poliolefin-17-0009.html" TargetMode="External"/><Relationship Id="rId10" Type="http://schemas.openxmlformats.org/officeDocument/2006/relationships/hyperlink" Target="https://epicentrk.ua/ua/shop/truba-profilnaya-pryamougolnaya-alyuminiy-anodirovanoe-serebro-1-m-15x15x1x1000mm.html" TargetMode="External"/><Relationship Id="rId21" Type="http://schemas.openxmlformats.org/officeDocument/2006/relationships/hyperlink" Target="https://epicentrk.ua/ua/shop/emt-10-0-5-0-mm-1-m-poliolefin-17-0007.html" TargetMode="External"/><Relationship Id="rId13" Type="http://schemas.openxmlformats.org/officeDocument/2006/relationships/hyperlink" Target="https://epicentrk.ua/ua/shop/gayka-stopornaya-m8-8-sht-expert-fix.html" TargetMode="External"/><Relationship Id="rId24" Type="http://schemas.openxmlformats.org/officeDocument/2006/relationships/drawing" Target="../drawings/drawing1.xml"/><Relationship Id="rId12" Type="http://schemas.openxmlformats.org/officeDocument/2006/relationships/hyperlink" Target="https://epicentrk.ua/ua/shop/lenta-armiruyuschaya-48-mm-25-m-150-mkn.html" TargetMode="External"/><Relationship Id="rId23" Type="http://schemas.openxmlformats.org/officeDocument/2006/relationships/hyperlink" Target="https://epicentrk.ua/ua/shop/shurup-universalnyy-3x12-mm-100-sht-expert-fix.html" TargetMode="External"/><Relationship Id="rId1" Type="http://schemas.openxmlformats.org/officeDocument/2006/relationships/hyperlink" Target="https://www.nkon.nl/novat/eve-mb31-prismatic-314ah-lifepo4-3-2v-single-stud-grade-a.html" TargetMode="External"/><Relationship Id="rId2" Type="http://schemas.openxmlformats.org/officeDocument/2006/relationships/hyperlink" Target="https://www.aliexpress.com/item/1005006215137830.html" TargetMode="External"/><Relationship Id="rId3" Type="http://schemas.openxmlformats.org/officeDocument/2006/relationships/hyperlink" Target="https://www.aliexpress.com/item/1005007074544625.html" TargetMode="External"/><Relationship Id="rId4" Type="http://schemas.openxmlformats.org/officeDocument/2006/relationships/hyperlink" Target="https://www.aliexpress.com/item/1005006725540778.html" TargetMode="External"/><Relationship Id="rId9" Type="http://schemas.openxmlformats.org/officeDocument/2006/relationships/hyperlink" Target="https://epicentrk.ua/ua/shop/truba-profilnaya-pryamougolnaya-alyuminiy-anodirovanoe-serebro-1-m-20x20x1x1000mm.html" TargetMode="External"/><Relationship Id="rId15" Type="http://schemas.openxmlformats.org/officeDocument/2006/relationships/hyperlink" Target="https://epicentrk.ua/ua/shop/nakonechnik-kabelnyy-koltsevoy-emt-1-5-2-5-m6-3-b-i-20-sht-up.html" TargetMode="External"/><Relationship Id="rId14" Type="http://schemas.openxmlformats.org/officeDocument/2006/relationships/hyperlink" Target="https://epicentrk.ua/ua/shop/rezbovoy-sterzhen-metricheskiy-din-975-8x1000-mm.html" TargetMode="External"/><Relationship Id="rId17" Type="http://schemas.openxmlformats.org/officeDocument/2006/relationships/hyperlink" Target="https://epicentrk.ua/ua/shop/shayba-pruzhinnaya-m8-40-sht-expert-fix-106192.html" TargetMode="External"/><Relationship Id="rId16" Type="http://schemas.openxmlformats.org/officeDocument/2006/relationships/hyperlink" Target="https://epicentrk.ua/ua/shop/bolt-metricheskiy-din-933-8x30-mm-4-sht-expert-fix.html" TargetMode="External"/><Relationship Id="rId5" Type="http://schemas.openxmlformats.org/officeDocument/2006/relationships/hyperlink" Target="https://www.aliexpress.com/item/1005006725540778.html" TargetMode="External"/><Relationship Id="rId19" Type="http://schemas.openxmlformats.org/officeDocument/2006/relationships/hyperlink" Target="https://epicentrk.ua/ua/shop/khomut-plastikoviy-dlya-avto-2-5x150mm-biliy-100-sht.html" TargetMode="External"/><Relationship Id="rId6" Type="http://schemas.openxmlformats.org/officeDocument/2006/relationships/hyperlink" Target="https://www.olx.ua/d/uk/obyavlenie/kabel-svarochnyy-kg-rezinovyy-novyy-IDOPezF.html" TargetMode="External"/><Relationship Id="rId18" Type="http://schemas.openxmlformats.org/officeDocument/2006/relationships/hyperlink" Target="https://epicentrk.ua/ua/shop/gayka-shestigrannaya-m8-8-sht-expert-fix-106163.html" TargetMode="External"/><Relationship Id="rId7" Type="http://schemas.openxmlformats.org/officeDocument/2006/relationships/hyperlink" Target="https://www.aliexpress.com/item/1005003973413497.html" TargetMode="External"/><Relationship Id="rId8" Type="http://schemas.openxmlformats.org/officeDocument/2006/relationships/hyperlink" Target="https://metro.zakaz.ua/uk/products/doshka-aro--04337102547284/" TargetMode="Externa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4.5"/>
    <col customWidth="1" min="2" max="2" width="41.0"/>
    <col customWidth="1" min="3" max="3" width="11.0"/>
    <col customWidth="1" min="4" max="4" width="16.75"/>
    <col customWidth="1" min="5" max="5" width="9.0"/>
    <col customWidth="1" min="7" max="7" width="12.88"/>
    <col customWidth="1" min="8" max="8" width="15.0"/>
    <col customWidth="1" min="9" max="9" width="12.13"/>
    <col customWidth="1" min="10" max="10" width="95.75"/>
    <col customWidth="1" min="11" max="12" width="16.25"/>
    <col customWidth="1" min="13" max="13" width="53.88"/>
  </cols>
  <sheetData>
    <row r="1">
      <c r="A1" s="1"/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>
      <c r="A2" s="3" t="b">
        <v>0</v>
      </c>
      <c r="B2" s="4" t="s">
        <v>9</v>
      </c>
      <c r="C2" s="4">
        <v>8.0</v>
      </c>
      <c r="D2" s="5">
        <v>8.0</v>
      </c>
      <c r="E2" s="6">
        <f>11702.24*2</f>
        <v>23404.48</v>
      </c>
      <c r="F2" s="6">
        <f>E2</f>
        <v>23404.48</v>
      </c>
      <c r="G2" s="5">
        <f t="shared" ref="G2:G24" si="1">F2/C2</f>
        <v>2925.56</v>
      </c>
      <c r="H2" s="7">
        <v>45973.0</v>
      </c>
      <c r="I2" s="5">
        <f t="shared" ref="I2:I24" si="2">D2*G2</f>
        <v>23404.48</v>
      </c>
      <c r="J2" s="8" t="s">
        <v>10</v>
      </c>
    </row>
    <row r="3">
      <c r="A3" s="3" t="b">
        <v>0</v>
      </c>
      <c r="B3" s="4" t="s">
        <v>11</v>
      </c>
      <c r="C3" s="4">
        <v>1.0</v>
      </c>
      <c r="D3" s="4">
        <v>1.0</v>
      </c>
      <c r="E3" s="5">
        <f>42.194*57.5</f>
        <v>2426.155</v>
      </c>
      <c r="F3" s="6">
        <f>E3*C3</f>
        <v>2426.155</v>
      </c>
      <c r="G3" s="6">
        <f t="shared" si="1"/>
        <v>2426.155</v>
      </c>
      <c r="H3" s="7">
        <v>45973.0</v>
      </c>
      <c r="I3" s="5">
        <f t="shared" si="2"/>
        <v>2426.155</v>
      </c>
      <c r="J3" s="9" t="s">
        <v>12</v>
      </c>
    </row>
    <row r="4">
      <c r="A4" s="3" t="b">
        <v>0</v>
      </c>
      <c r="B4" s="4" t="s">
        <v>13</v>
      </c>
      <c r="C4" s="4">
        <v>15.0</v>
      </c>
      <c r="D4" s="4">
        <v>7.0</v>
      </c>
      <c r="E4" s="6">
        <f>42.3727*12.36</f>
        <v>523.726572</v>
      </c>
      <c r="F4" s="6">
        <f t="shared" ref="F4:F8" si="3">E4</f>
        <v>523.726572</v>
      </c>
      <c r="G4" s="6">
        <f t="shared" si="1"/>
        <v>34.9151048</v>
      </c>
      <c r="H4" s="7">
        <v>45974.0</v>
      </c>
      <c r="I4" s="5">
        <f t="shared" si="2"/>
        <v>244.4057336</v>
      </c>
      <c r="J4" s="9" t="s">
        <v>14</v>
      </c>
    </row>
    <row r="5">
      <c r="A5" s="3" t="b">
        <v>0</v>
      </c>
      <c r="B5" s="4" t="s">
        <v>15</v>
      </c>
      <c r="C5" s="4">
        <v>10.0</v>
      </c>
      <c r="D5" s="4">
        <v>8.0</v>
      </c>
      <c r="E5" s="6">
        <f>42.194*4.45</f>
        <v>187.7633</v>
      </c>
      <c r="F5" s="6">
        <f t="shared" si="3"/>
        <v>187.7633</v>
      </c>
      <c r="G5" s="6">
        <f t="shared" si="1"/>
        <v>18.77633</v>
      </c>
      <c r="H5" s="7">
        <v>45996.0</v>
      </c>
      <c r="I5" s="5">
        <f t="shared" si="2"/>
        <v>150.21064</v>
      </c>
      <c r="J5" s="8" t="s">
        <v>16</v>
      </c>
    </row>
    <row r="6">
      <c r="A6" s="3" t="b">
        <v>0</v>
      </c>
      <c r="B6" s="4" t="s">
        <v>17</v>
      </c>
      <c r="C6" s="4">
        <v>10.0</v>
      </c>
      <c r="D6" s="4">
        <v>2.0</v>
      </c>
      <c r="E6" s="6">
        <f>42.194*4.17</f>
        <v>175.94898</v>
      </c>
      <c r="F6" s="6">
        <f t="shared" si="3"/>
        <v>175.94898</v>
      </c>
      <c r="G6" s="6">
        <f t="shared" si="1"/>
        <v>17.594898</v>
      </c>
      <c r="H6" s="7">
        <v>45996.0</v>
      </c>
      <c r="I6" s="5">
        <f t="shared" si="2"/>
        <v>35.189796</v>
      </c>
      <c r="J6" s="8" t="s">
        <v>16</v>
      </c>
    </row>
    <row r="7">
      <c r="A7" s="3" t="b">
        <v>0</v>
      </c>
      <c r="B7" s="4" t="s">
        <v>18</v>
      </c>
      <c r="C7" s="4">
        <v>10.0</v>
      </c>
      <c r="D7" s="4">
        <v>3.0</v>
      </c>
      <c r="E7" s="10">
        <f>225*10</f>
        <v>2250</v>
      </c>
      <c r="F7" s="6">
        <f t="shared" si="3"/>
        <v>2250</v>
      </c>
      <c r="G7" s="6">
        <f t="shared" si="1"/>
        <v>225</v>
      </c>
      <c r="H7" s="7">
        <v>45997.0</v>
      </c>
      <c r="I7" s="5">
        <f t="shared" si="2"/>
        <v>675</v>
      </c>
      <c r="J7" s="8" t="s">
        <v>19</v>
      </c>
    </row>
    <row r="8">
      <c r="A8" s="3" t="b">
        <v>0</v>
      </c>
      <c r="B8" s="4" t="s">
        <v>20</v>
      </c>
      <c r="C8" s="4">
        <v>1.0</v>
      </c>
      <c r="D8" s="4">
        <v>1.0</v>
      </c>
      <c r="E8" s="4">
        <v>214.91</v>
      </c>
      <c r="F8" s="10">
        <f t="shared" si="3"/>
        <v>214.91</v>
      </c>
      <c r="G8" s="10">
        <f t="shared" si="1"/>
        <v>214.91</v>
      </c>
      <c r="H8" s="7">
        <v>45389.0</v>
      </c>
      <c r="I8" s="4">
        <f t="shared" si="2"/>
        <v>214.91</v>
      </c>
      <c r="J8" s="8" t="s">
        <v>21</v>
      </c>
    </row>
    <row r="9">
      <c r="A9" s="3" t="b">
        <v>0</v>
      </c>
      <c r="B9" s="4" t="s">
        <v>22</v>
      </c>
      <c r="C9" s="4">
        <v>3.0</v>
      </c>
      <c r="D9" s="4">
        <v>3.0</v>
      </c>
      <c r="E9" s="4">
        <v>209.0</v>
      </c>
      <c r="F9" s="10">
        <f>E9*C9</f>
        <v>627</v>
      </c>
      <c r="G9" s="10">
        <f t="shared" si="1"/>
        <v>209</v>
      </c>
      <c r="H9" s="7">
        <v>46025.0</v>
      </c>
      <c r="I9" s="4">
        <f t="shared" si="2"/>
        <v>627</v>
      </c>
      <c r="J9" s="8" t="s">
        <v>23</v>
      </c>
    </row>
    <row r="10">
      <c r="A10" s="3" t="b">
        <v>0</v>
      </c>
      <c r="B10" s="4" t="s">
        <v>24</v>
      </c>
      <c r="C10" s="4">
        <v>3.0</v>
      </c>
      <c r="D10" s="4">
        <v>3.0</v>
      </c>
      <c r="E10" s="4">
        <v>576.0</v>
      </c>
      <c r="F10" s="10">
        <f t="shared" ref="F10:F14" si="4">E10</f>
        <v>576</v>
      </c>
      <c r="G10" s="10">
        <f t="shared" si="1"/>
        <v>192</v>
      </c>
      <c r="H10" s="7">
        <v>46025.0</v>
      </c>
      <c r="I10" s="4">
        <f t="shared" si="2"/>
        <v>576</v>
      </c>
      <c r="J10" s="8" t="s">
        <v>25</v>
      </c>
    </row>
    <row r="11">
      <c r="A11" s="3" t="b">
        <v>0</v>
      </c>
      <c r="B11" s="4" t="s">
        <v>26</v>
      </c>
      <c r="C11" s="4">
        <v>2.0</v>
      </c>
      <c r="D11" s="4">
        <v>2.0</v>
      </c>
      <c r="E11" s="4">
        <v>218.0</v>
      </c>
      <c r="F11" s="10">
        <f t="shared" si="4"/>
        <v>218</v>
      </c>
      <c r="G11" s="10">
        <f t="shared" si="1"/>
        <v>109</v>
      </c>
      <c r="H11" s="7">
        <v>46025.0</v>
      </c>
      <c r="I11" s="4">
        <f t="shared" si="2"/>
        <v>218</v>
      </c>
      <c r="J11" s="8" t="s">
        <v>27</v>
      </c>
    </row>
    <row r="12">
      <c r="A12" s="3" t="b">
        <v>0</v>
      </c>
      <c r="B12" s="4" t="s">
        <v>28</v>
      </c>
      <c r="C12" s="4">
        <v>1.0</v>
      </c>
      <c r="D12" s="4">
        <v>1.0</v>
      </c>
      <c r="E12" s="4">
        <v>172.0</v>
      </c>
      <c r="F12" s="10">
        <f t="shared" si="4"/>
        <v>172</v>
      </c>
      <c r="G12" s="10">
        <f t="shared" si="1"/>
        <v>172</v>
      </c>
      <c r="H12" s="7">
        <v>46025.0</v>
      </c>
      <c r="I12" s="4">
        <f t="shared" si="2"/>
        <v>172</v>
      </c>
      <c r="J12" s="8" t="s">
        <v>29</v>
      </c>
    </row>
    <row r="13">
      <c r="A13" s="3" t="b">
        <v>0</v>
      </c>
      <c r="B13" s="4" t="s">
        <v>30</v>
      </c>
      <c r="C13" s="4">
        <v>1.0</v>
      </c>
      <c r="D13" s="4">
        <v>1.0</v>
      </c>
      <c r="E13" s="4">
        <v>122.0</v>
      </c>
      <c r="F13" s="10">
        <f t="shared" si="4"/>
        <v>122</v>
      </c>
      <c r="G13" s="10">
        <f t="shared" si="1"/>
        <v>122</v>
      </c>
      <c r="H13" s="7">
        <v>46025.0</v>
      </c>
      <c r="I13" s="4">
        <f t="shared" si="2"/>
        <v>122</v>
      </c>
      <c r="J13" s="8" t="s">
        <v>31</v>
      </c>
    </row>
    <row r="14">
      <c r="A14" s="3" t="b">
        <v>0</v>
      </c>
      <c r="B14" s="4" t="s">
        <v>32</v>
      </c>
      <c r="C14" s="4">
        <v>8.0</v>
      </c>
      <c r="D14" s="4">
        <v>8.0</v>
      </c>
      <c r="E14" s="4">
        <v>34.1</v>
      </c>
      <c r="F14" s="10">
        <f t="shared" si="4"/>
        <v>34.1</v>
      </c>
      <c r="G14" s="10">
        <f t="shared" si="1"/>
        <v>4.2625</v>
      </c>
      <c r="H14" s="7">
        <v>46025.0</v>
      </c>
      <c r="I14" s="4">
        <f t="shared" si="2"/>
        <v>34.1</v>
      </c>
      <c r="J14" s="8" t="s">
        <v>33</v>
      </c>
    </row>
    <row r="15">
      <c r="A15" s="3" t="b">
        <v>0</v>
      </c>
      <c r="B15" s="4" t="s">
        <v>34</v>
      </c>
      <c r="C15" s="4">
        <v>4.0</v>
      </c>
      <c r="D15" s="4">
        <v>4.0</v>
      </c>
      <c r="E15" s="4">
        <v>36.9</v>
      </c>
      <c r="F15" s="10">
        <f t="shared" ref="F15:F16" si="5">E15*C15</f>
        <v>147.6</v>
      </c>
      <c r="G15" s="10">
        <f t="shared" si="1"/>
        <v>36.9</v>
      </c>
      <c r="H15" s="7">
        <v>46025.0</v>
      </c>
      <c r="I15" s="4">
        <f t="shared" si="2"/>
        <v>147.6</v>
      </c>
      <c r="J15" s="8" t="s">
        <v>35</v>
      </c>
    </row>
    <row r="16">
      <c r="A16" s="3" t="b">
        <v>0</v>
      </c>
      <c r="B16" s="4" t="s">
        <v>36</v>
      </c>
      <c r="C16" s="4">
        <v>1.0</v>
      </c>
      <c r="D16" s="4">
        <v>1.0</v>
      </c>
      <c r="E16" s="4">
        <v>30.0</v>
      </c>
      <c r="F16" s="10">
        <f t="shared" si="5"/>
        <v>30</v>
      </c>
      <c r="G16" s="10">
        <f t="shared" si="1"/>
        <v>30</v>
      </c>
      <c r="H16" s="7">
        <v>46025.0</v>
      </c>
      <c r="I16" s="4">
        <f t="shared" si="2"/>
        <v>30</v>
      </c>
      <c r="J16" s="8" t="s">
        <v>37</v>
      </c>
    </row>
    <row r="17">
      <c r="A17" s="3" t="b">
        <v>0</v>
      </c>
      <c r="B17" s="4" t="s">
        <v>38</v>
      </c>
      <c r="C17" s="4">
        <v>2.0</v>
      </c>
      <c r="D17" s="4">
        <v>2.0</v>
      </c>
      <c r="E17" s="4">
        <v>137.16</v>
      </c>
      <c r="F17" s="4">
        <v>137.16</v>
      </c>
      <c r="G17" s="10">
        <f t="shared" si="1"/>
        <v>68.58</v>
      </c>
      <c r="H17" s="7">
        <v>46025.0</v>
      </c>
      <c r="I17" s="4">
        <f t="shared" si="2"/>
        <v>137.16</v>
      </c>
      <c r="J17" s="8" t="s">
        <v>39</v>
      </c>
    </row>
    <row r="18">
      <c r="A18" s="3" t="b">
        <v>0</v>
      </c>
      <c r="B18" s="4" t="s">
        <v>40</v>
      </c>
      <c r="C18" s="4">
        <v>1.0</v>
      </c>
      <c r="D18" s="4">
        <v>1.0</v>
      </c>
      <c r="E18" s="4">
        <v>85.74</v>
      </c>
      <c r="F18" s="10">
        <f t="shared" ref="F18:F21" si="6">E18*C18</f>
        <v>85.74</v>
      </c>
      <c r="G18" s="10">
        <f t="shared" si="1"/>
        <v>85.74</v>
      </c>
      <c r="H18" s="7">
        <v>46025.0</v>
      </c>
      <c r="I18" s="4">
        <f t="shared" si="2"/>
        <v>85.74</v>
      </c>
      <c r="J18" s="8" t="s">
        <v>41</v>
      </c>
    </row>
    <row r="19">
      <c r="A19" s="3" t="b">
        <v>0</v>
      </c>
      <c r="B19" s="4" t="s">
        <v>42</v>
      </c>
      <c r="C19" s="4">
        <v>1.0</v>
      </c>
      <c r="D19" s="4">
        <v>1.0</v>
      </c>
      <c r="E19" s="4">
        <v>46.08</v>
      </c>
      <c r="F19" s="10">
        <f t="shared" si="6"/>
        <v>46.08</v>
      </c>
      <c r="G19" s="10">
        <f t="shared" si="1"/>
        <v>46.08</v>
      </c>
      <c r="H19" s="7">
        <v>46025.0</v>
      </c>
      <c r="I19" s="4">
        <f t="shared" si="2"/>
        <v>46.08</v>
      </c>
      <c r="J19" s="8" t="s">
        <v>43</v>
      </c>
    </row>
    <row r="20">
      <c r="A20" s="3" t="b">
        <v>0</v>
      </c>
      <c r="B20" s="4" t="s">
        <v>44</v>
      </c>
      <c r="C20" s="4">
        <v>1.0</v>
      </c>
      <c r="D20" s="4">
        <v>1.0</v>
      </c>
      <c r="E20" s="4">
        <v>43.4</v>
      </c>
      <c r="F20" s="10">
        <f t="shared" si="6"/>
        <v>43.4</v>
      </c>
      <c r="G20" s="10">
        <f t="shared" si="1"/>
        <v>43.4</v>
      </c>
      <c r="H20" s="7">
        <v>46025.0</v>
      </c>
      <c r="I20" s="4">
        <f t="shared" si="2"/>
        <v>43.4</v>
      </c>
      <c r="J20" s="8" t="s">
        <v>45</v>
      </c>
    </row>
    <row r="21">
      <c r="A21" s="3" t="b">
        <v>0</v>
      </c>
      <c r="B21" s="4" t="s">
        <v>46</v>
      </c>
      <c r="C21" s="4">
        <v>1.0</v>
      </c>
      <c r="D21" s="4">
        <v>1.0</v>
      </c>
      <c r="E21" s="4">
        <v>143.5</v>
      </c>
      <c r="F21" s="10">
        <f t="shared" si="6"/>
        <v>143.5</v>
      </c>
      <c r="G21" s="10">
        <f t="shared" si="1"/>
        <v>143.5</v>
      </c>
      <c r="H21" s="7">
        <v>46025.0</v>
      </c>
      <c r="I21" s="4">
        <f t="shared" si="2"/>
        <v>143.5</v>
      </c>
      <c r="J21" s="8" t="s">
        <v>47</v>
      </c>
    </row>
    <row r="22">
      <c r="A22" s="3" t="b">
        <v>0</v>
      </c>
      <c r="B22" s="4" t="s">
        <v>48</v>
      </c>
      <c r="C22" s="4">
        <v>4.0</v>
      </c>
      <c r="D22" s="4">
        <v>4.0</v>
      </c>
      <c r="E22" s="4">
        <v>92.0</v>
      </c>
      <c r="F22" s="10">
        <f t="shared" ref="F22:F23" si="7">E22</f>
        <v>92</v>
      </c>
      <c r="G22" s="10">
        <f t="shared" si="1"/>
        <v>23</v>
      </c>
      <c r="H22" s="7">
        <v>46025.0</v>
      </c>
      <c r="I22" s="4">
        <f t="shared" si="2"/>
        <v>92</v>
      </c>
      <c r="J22" s="8" t="s">
        <v>49</v>
      </c>
    </row>
    <row r="23">
      <c r="A23" s="3" t="b">
        <v>0</v>
      </c>
      <c r="B23" s="4" t="s">
        <v>50</v>
      </c>
      <c r="C23" s="4">
        <v>1.0</v>
      </c>
      <c r="D23" s="4">
        <v>1.0</v>
      </c>
      <c r="E23" s="4">
        <v>41.0</v>
      </c>
      <c r="F23" s="10">
        <f t="shared" si="7"/>
        <v>41</v>
      </c>
      <c r="G23" s="10">
        <f t="shared" si="1"/>
        <v>41</v>
      </c>
      <c r="H23" s="7">
        <v>46025.0</v>
      </c>
      <c r="I23" s="4">
        <f t="shared" si="2"/>
        <v>41</v>
      </c>
      <c r="J23" s="8" t="s">
        <v>51</v>
      </c>
    </row>
    <row r="24">
      <c r="A24" s="3" t="b">
        <v>0</v>
      </c>
      <c r="B24" s="4" t="s">
        <v>52</v>
      </c>
      <c r="C24" s="4">
        <v>1.0</v>
      </c>
      <c r="D24" s="4">
        <v>1.0</v>
      </c>
      <c r="E24" s="4">
        <v>35.64</v>
      </c>
      <c r="F24" s="10">
        <f>E24*C24</f>
        <v>35.64</v>
      </c>
      <c r="G24" s="10">
        <f t="shared" si="1"/>
        <v>35.64</v>
      </c>
      <c r="H24" s="7">
        <v>46025.0</v>
      </c>
      <c r="I24" s="4">
        <f t="shared" si="2"/>
        <v>35.64</v>
      </c>
      <c r="J24" s="8" t="s">
        <v>53</v>
      </c>
    </row>
    <row r="25">
      <c r="B25" s="11"/>
      <c r="C25" s="11"/>
      <c r="D25" s="11"/>
      <c r="E25" s="11"/>
      <c r="F25" s="12">
        <f>SUM(F2:F24)</f>
        <v>31734.20385</v>
      </c>
      <c r="G25" s="13" t="s">
        <v>54</v>
      </c>
      <c r="H25" s="14"/>
      <c r="I25" s="12">
        <f>SUM(I2:I24)</f>
        <v>29701.57117</v>
      </c>
      <c r="J25" s="11"/>
    </row>
  </sheetData>
  <mergeCells count="1">
    <mergeCell ref="G25:H25"/>
  </mergeCells>
  <hyperlinks>
    <hyperlink r:id="rId1" ref="J2"/>
    <hyperlink r:id="rId2" ref="J3"/>
    <hyperlink r:id="rId3" ref="J4"/>
    <hyperlink r:id="rId4" ref="J5"/>
    <hyperlink r:id="rId5" ref="J6"/>
    <hyperlink r:id="rId6" ref="J7"/>
    <hyperlink r:id="rId7" ref="J8"/>
    <hyperlink r:id="rId8" ref="J9"/>
    <hyperlink r:id="rId9" ref="J10"/>
    <hyperlink r:id="rId10" ref="J11"/>
    <hyperlink r:id="rId11" ref="J12"/>
    <hyperlink r:id="rId12" ref="J13"/>
    <hyperlink r:id="rId13" ref="J14"/>
    <hyperlink r:id="rId14" ref="J15"/>
    <hyperlink r:id="rId15" ref="J16"/>
    <hyperlink r:id="rId16" ref="J17"/>
    <hyperlink r:id="rId17" ref="J18"/>
    <hyperlink r:id="rId18" ref="J19"/>
    <hyperlink r:id="rId19" ref="J20"/>
    <hyperlink r:id="rId20" ref="J21"/>
    <hyperlink r:id="rId21" ref="J22"/>
    <hyperlink r:id="rId22" ref="J23"/>
    <hyperlink r:id="rId23" ref="J24"/>
  </hyperlinks>
  <drawing r:id="rId24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/>
  <drawing r:id="rId1"/>
</worksheet>
</file>